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60" windowHeight="122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D56" i="1" l="1"/>
  <c r="F55" i="1"/>
  <c r="F54" i="1"/>
  <c r="F53" i="1"/>
  <c r="G53" i="1" s="1"/>
  <c r="F37" i="1" s="1"/>
  <c r="G37" i="1" s="1"/>
  <c r="F52" i="1"/>
  <c r="G52" i="1" s="1"/>
  <c r="D45" i="1"/>
  <c r="D43" i="1"/>
  <c r="D36" i="1"/>
  <c r="D35" i="1"/>
  <c r="F34" i="1"/>
  <c r="G34" i="1" s="1"/>
  <c r="F32" i="1"/>
  <c r="G32" i="1" s="1"/>
  <c r="F27" i="1"/>
  <c r="G27" i="1" s="1"/>
  <c r="D38" i="1" l="1"/>
  <c r="D58" i="1" s="1"/>
  <c r="F36" i="1"/>
  <c r="G11" i="1"/>
  <c r="F49" i="1" l="1"/>
  <c r="G49" i="1" s="1"/>
  <c r="F33" i="1"/>
  <c r="G33" i="1" s="1"/>
  <c r="F30" i="1"/>
  <c r="G30" i="1" s="1"/>
  <c r="F29" i="1"/>
  <c r="G29" i="1" s="1"/>
  <c r="F26" i="1"/>
  <c r="G26" i="1" s="1"/>
  <c r="F25" i="1"/>
  <c r="G25" i="1" s="1"/>
  <c r="F22" i="1"/>
  <c r="G22" i="1" s="1"/>
  <c r="F21" i="1"/>
  <c r="G21" i="1" s="1"/>
  <c r="F18" i="1"/>
  <c r="G18" i="1" s="1"/>
  <c r="F17" i="1"/>
  <c r="G17" i="1" s="1"/>
  <c r="F48" i="1"/>
  <c r="F31" i="1"/>
  <c r="G31" i="1" s="1"/>
  <c r="F28" i="1"/>
  <c r="G28" i="1" s="1"/>
  <c r="F24" i="1"/>
  <c r="G24" i="1" s="1"/>
  <c r="F23" i="1"/>
  <c r="G23" i="1" s="1"/>
  <c r="F20" i="1"/>
  <c r="G20" i="1" s="1"/>
  <c r="F19" i="1"/>
  <c r="G19" i="1" s="1"/>
  <c r="F16" i="1"/>
  <c r="G36" i="1"/>
  <c r="G16" i="1" l="1"/>
  <c r="F44" i="1"/>
  <c r="G44" i="1" s="1"/>
  <c r="G40" i="1"/>
  <c r="F42" i="1" s="1"/>
  <c r="F35" i="1"/>
  <c r="G35" i="1" s="1"/>
  <c r="G48" i="1"/>
  <c r="G50" i="1" s="1"/>
  <c r="E65" i="1" s="1"/>
  <c r="G38" i="1" l="1"/>
  <c r="F38" i="1"/>
  <c r="E45" i="1"/>
  <c r="G42" i="1"/>
  <c r="G45" i="1" s="1"/>
  <c r="G46" i="1" s="1"/>
  <c r="F45" i="1"/>
  <c r="G51" i="1" l="1"/>
  <c r="D60" i="1" s="1"/>
  <c r="E63" i="1" s="1"/>
  <c r="E64" i="1"/>
  <c r="E66" i="1" l="1"/>
</calcChain>
</file>

<file path=xl/sharedStrings.xml><?xml version="1.0" encoding="utf-8"?>
<sst xmlns="http://schemas.openxmlformats.org/spreadsheetml/2006/main" count="84" uniqueCount="72">
  <si>
    <t>Doküman No</t>
  </si>
  <si>
    <t>İlk Yayın Tarihi</t>
  </si>
  <si>
    <t>01.01.2019</t>
  </si>
  <si>
    <t>Revizyon Tarihi</t>
  </si>
  <si>
    <t>06.05.2019</t>
  </si>
  <si>
    <t>Revizyon No</t>
  </si>
  <si>
    <t>01</t>
  </si>
  <si>
    <t>Sayfa</t>
  </si>
  <si>
    <t>1/1</t>
  </si>
  <si>
    <t>Düzenlendiği Tarih</t>
  </si>
  <si>
    <t>Adı Soyadı</t>
  </si>
  <si>
    <t>Tam Maaş Aldığı Gün Sayısı</t>
  </si>
  <si>
    <t>T.C. Kimlik No</t>
  </si>
  <si>
    <t>Çalışmadığı Gün Sayısı</t>
  </si>
  <si>
    <t>Aylık D/K</t>
  </si>
  <si>
    <t>Çalıştığı Gün Sayısı</t>
  </si>
  <si>
    <t xml:space="preserve">
AÇIKLAMA : Adı geçen personel …./…./20…. tarihi mesai bitiminde ücretsiz izne ayrıldığından, peşin olarak tahakkuk etmiş bulunan 15 Ay -14 Ay / 20… Dönemine …. Günlük borç çıkarılmıştır.Bu borcun ilgiliden tahsil edilmesi gerekmektedir</t>
  </si>
  <si>
    <t>Aylık Unsurlar</t>
  </si>
  <si>
    <t>Tahakkuk Ettirilen(A)</t>
  </si>
  <si>
    <t>Tahakkuk Ettirilmesi Gereken (B)</t>
  </si>
  <si>
    <t>Fark ( C )</t>
  </si>
  <si>
    <t>GELİRLER</t>
  </si>
  <si>
    <t>Aylık Tutar</t>
  </si>
  <si>
    <t>Taban Aylık</t>
  </si>
  <si>
    <t>Kıdem Aylığı</t>
  </si>
  <si>
    <t>Ek Gösterge</t>
  </si>
  <si>
    <t>Makam Tazminatı</t>
  </si>
  <si>
    <t>Görev Temsil Tazminatı</t>
  </si>
  <si>
    <t>Net Fark Tazminatı</t>
  </si>
  <si>
    <t>Yabancı Dil Tazminatı</t>
  </si>
  <si>
    <t>Özel Hizmet Tazminatı</t>
  </si>
  <si>
    <t>Eğitim ÖğretimÖdeneği</t>
  </si>
  <si>
    <t>Geliştirme Ödeneği</t>
  </si>
  <si>
    <t>Üniversite Ödeneği</t>
  </si>
  <si>
    <t>Yüksek Öğretim Tazminatı</t>
  </si>
  <si>
    <t>İdari Görev Ödeneği</t>
  </si>
  <si>
    <t>Ek Ödeme</t>
  </si>
  <si>
    <t xml:space="preserve">Yan Ödeme </t>
  </si>
  <si>
    <t>Sendika Ödeneği (Devlet)</t>
  </si>
  <si>
    <t>Aile Yardımı</t>
  </si>
  <si>
    <t>Çocuk Yardımı</t>
  </si>
  <si>
    <t>%11 Mallük-Yaşlılık- Ölüm (Devlet)</t>
  </si>
  <si>
    <t>%7,5 Sağlık Sigortası Primi (Devlet)</t>
  </si>
  <si>
    <t>Gelirler Toplamı</t>
  </si>
  <si>
    <t xml:space="preserve">SGK Primine  Esas Gün Sayısı </t>
  </si>
  <si>
    <t>Tahakkuk Ettirilmesi Gereken A.G.İ Ö. G.V.</t>
  </si>
  <si>
    <t>KESİNTİLER</t>
  </si>
  <si>
    <t>Asgari Geçim İndirimi</t>
  </si>
  <si>
    <t>Gelir Vergisi</t>
  </si>
  <si>
    <t>Damga Vergisi</t>
  </si>
  <si>
    <t>TOPLAM</t>
  </si>
  <si>
    <t>Gelir Vergisi ve Damga Vergisi Düşülecek Tutar</t>
  </si>
  <si>
    <t>%9 Mallük-Yaşlılık- Ölüm (Kişi)</t>
  </si>
  <si>
    <t>SOSYAL GÜVENLİK KURUMUNDAN TAHSİL EDİLECEK TUTAR</t>
  </si>
  <si>
    <t>Sendika Ödeneği (Kişi)</t>
  </si>
  <si>
    <t>Kesintiler Toplamı</t>
  </si>
  <si>
    <t>Kişi Borcu İçin SGK ve Vergi Dairesinden Tahsil Edilecek Tutarlar Toplamı</t>
  </si>
  <si>
    <t>ALDIĞI MAAŞ</t>
  </si>
  <si>
    <t>KİŞİDEN TAHSİL EDİLECEK TUTAR</t>
  </si>
  <si>
    <t>Kişi Borcu Dosya Açılış Kaydı</t>
  </si>
  <si>
    <t>140.1.1</t>
  </si>
  <si>
    <t>Kişi</t>
  </si>
  <si>
    <t>SGK</t>
  </si>
  <si>
    <t xml:space="preserve"> </t>
  </si>
  <si>
    <t>5510 SAYILI KANUNA TABİ PERSONELİN İSTİFASI VEYA ASKERE GİTMESİ HALİNDE ÇIKARILACAK KİŞİ BORCU (BAKMAKLA YÜKÜMLÜ OLAN)</t>
  </si>
  <si>
    <t>SGD.FR.006</t>
  </si>
  <si>
    <t>Aylıksız İzinde işverenlerce Karşılanması Gereken Fakat Bu Döenemde Kişi Tarafından Ödendiği İçin, Fark Fazla Ödemelerden Düşülecek GSS Primi</t>
  </si>
  <si>
    <t>Aylıksız İzinde işverenlerce Karşılanması Gerektiği için; fark fazla ödemelerden düşülecek GSS Primi (%7,5)(Devlet)</t>
  </si>
  <si>
    <t>Aylıksız İzinde işverenlerce Karşılanması Gereken Fakat Bu Dönemde Kişi Tarafından Ödendiği İçin, Fark Fazla Ödemelerden Düşülecek GSS Primi (%5)(Kişi)</t>
  </si>
  <si>
    <t>İcra / Nafaka/Kefalet/BES ödemesi</t>
  </si>
  <si>
    <t>Vergi Dairesi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</si>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</sst>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2" xfId="0" applyFont="1" applyBorder="1"/>
    <xf numFmtId="49" fontId="1" fillId="0" borderId="2" xfId="0" applyNumberFormat="1" applyFont="1" applyBorder="1" applyAlignment="1">
      <alignment horizontal="left"/>
    </xf>
    <xf numFmtId="4" fontId="1" fillId="0" borderId="2" xfId="0" applyNumberFormat="1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Fill="1" applyBorder="1" applyProtection="1"/>
    <xf numFmtId="2" fontId="1" fillId="2" borderId="2" xfId="0" applyNumberFormat="1" applyFont="1" applyFill="1" applyBorder="1" applyProtection="1">
      <protection locked="0"/>
    </xf>
    <xf numFmtId="2" fontId="5" fillId="3" borderId="2" xfId="0" applyNumberFormat="1" applyFont="1" applyFill="1" applyBorder="1"/>
    <xf numFmtId="4" fontId="5" fillId="0" borderId="2" xfId="0" applyNumberFormat="1" applyFont="1" applyBorder="1"/>
    <xf numFmtId="0" fontId="1" fillId="0" borderId="12" xfId="0" applyFont="1" applyBorder="1"/>
    <xf numFmtId="0" fontId="1" fillId="0" borderId="14" xfId="0" applyFont="1" applyBorder="1"/>
    <xf numFmtId="4" fontId="1" fillId="0" borderId="15" xfId="0" applyNumberFormat="1" applyFont="1" applyBorder="1"/>
    <xf numFmtId="0" fontId="1" fillId="0" borderId="16" xfId="0" applyFont="1" applyBorder="1"/>
    <xf numFmtId="0" fontId="1" fillId="0" borderId="3" xfId="0" applyFont="1" applyBorder="1"/>
    <xf numFmtId="4" fontId="1" fillId="0" borderId="17" xfId="0" applyNumberFormat="1" applyFont="1" applyBorder="1"/>
    <xf numFmtId="0" fontId="1" fillId="0" borderId="18" xfId="0" applyFont="1" applyBorder="1"/>
    <xf numFmtId="0" fontId="1" fillId="0" borderId="0" xfId="0" applyFont="1" applyBorder="1"/>
    <xf numFmtId="0" fontId="1" fillId="0" borderId="2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/>
    <xf numFmtId="0" fontId="1" fillId="0" borderId="27" xfId="0" applyFont="1" applyBorder="1" applyAlignment="1"/>
    <xf numFmtId="14" fontId="1" fillId="0" borderId="27" xfId="0" applyNumberFormat="1" applyFont="1" applyBorder="1"/>
    <xf numFmtId="0" fontId="1" fillId="2" borderId="17" xfId="0" applyFont="1" applyFill="1" applyBorder="1" applyProtection="1">
      <protection locked="0"/>
    </xf>
    <xf numFmtId="0" fontId="1" fillId="0" borderId="17" xfId="0" applyFont="1" applyBorder="1"/>
    <xf numFmtId="0" fontId="3" fillId="0" borderId="20" xfId="0" applyFont="1" applyBorder="1"/>
    <xf numFmtId="0" fontId="3" fillId="0" borderId="0" xfId="0" applyFont="1" applyBorder="1"/>
    <xf numFmtId="4" fontId="5" fillId="0" borderId="17" xfId="0" applyNumberFormat="1" applyFont="1" applyBorder="1"/>
    <xf numFmtId="0" fontId="1" fillId="0" borderId="33" xfId="0" applyFont="1" applyBorder="1"/>
    <xf numFmtId="0" fontId="1" fillId="0" borderId="22" xfId="0" applyFont="1" applyBorder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vertical="center"/>
    </xf>
    <xf numFmtId="0" fontId="1" fillId="0" borderId="8" xfId="0" applyFont="1" applyBorder="1"/>
    <xf numFmtId="4" fontId="1" fillId="0" borderId="29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4" fontId="5" fillId="0" borderId="6" xfId="0" applyNumberFormat="1" applyFont="1" applyBorder="1"/>
    <xf numFmtId="0" fontId="5" fillId="0" borderId="0" xfId="0" applyFont="1" applyBorder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5" fillId="0" borderId="2" xfId="0" applyFont="1" applyBorder="1"/>
    <xf numFmtId="0" fontId="1" fillId="0" borderId="1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wrapText="1"/>
    </xf>
    <xf numFmtId="4" fontId="5" fillId="0" borderId="31" xfId="0" applyNumberFormat="1" applyFont="1" applyBorder="1"/>
    <xf numFmtId="4" fontId="5" fillId="0" borderId="27" xfId="0" applyNumberFormat="1" applyFont="1" applyBorder="1"/>
    <xf numFmtId="4" fontId="5" fillId="0" borderId="1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/>
    </xf>
    <xf numFmtId="2" fontId="1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2" borderId="3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1" fillId="2" borderId="2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Alignment="1">
      <alignment horizontal="right" vertical="center"/>
    </xf>
    <xf numFmtId="2" fontId="1" fillId="0" borderId="6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4" fontId="5" fillId="5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1133475</xdr:colOff>
      <xdr:row>4</xdr:row>
      <xdr:rowOff>104775</xdr:rowOff>
    </xdr:to>
    <xdr:pic>
      <xdr:nvPicPr>
        <xdr:cNvPr id="3" name="Resim 2" descr="klu-logo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247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workbookViewId="0">
      <selection activeCell="A69" sqref="A69:XFD71"/>
    </sheetView>
  </sheetViews>
  <sheetFormatPr defaultRowHeight="15" x14ac:dyDescent="0.25"/>
  <cols>
    <col min="1" max="1" width="4.28515625" style="19" customWidth="1"/>
    <col min="2" max="3" width="18.42578125" style="1" customWidth="1"/>
    <col min="4" max="5" width="14.140625" style="1" customWidth="1"/>
    <col min="6" max="6" width="25" style="1" customWidth="1"/>
    <col min="7" max="7" width="17.7109375" style="1" customWidth="1"/>
    <col min="8" max="16384" width="9.140625" style="1"/>
  </cols>
  <sheetData>
    <row r="1" spans="1:7" s="19" customFormat="1" x14ac:dyDescent="0.25">
      <c r="A1" s="64"/>
      <c r="B1" s="65"/>
      <c r="C1" s="70" t="s">
        <v>64</v>
      </c>
      <c r="D1" s="71"/>
      <c r="E1" s="72"/>
      <c r="F1" s="58" t="s">
        <v>0</v>
      </c>
      <c r="G1" s="59" t="s">
        <v>65</v>
      </c>
    </row>
    <row r="2" spans="1:7" s="19" customFormat="1" x14ac:dyDescent="0.25">
      <c r="A2" s="66"/>
      <c r="B2" s="67"/>
      <c r="C2" s="73"/>
      <c r="D2" s="74"/>
      <c r="E2" s="75"/>
      <c r="F2" s="60" t="s">
        <v>1</v>
      </c>
      <c r="G2" s="61" t="s">
        <v>2</v>
      </c>
    </row>
    <row r="3" spans="1:7" s="19" customFormat="1" x14ac:dyDescent="0.25">
      <c r="A3" s="66"/>
      <c r="B3" s="67"/>
      <c r="C3" s="73"/>
      <c r="D3" s="74"/>
      <c r="E3" s="75"/>
      <c r="F3" s="60" t="s">
        <v>3</v>
      </c>
      <c r="G3" s="61" t="s">
        <v>4</v>
      </c>
    </row>
    <row r="4" spans="1:7" s="19" customFormat="1" x14ac:dyDescent="0.25">
      <c r="A4" s="66"/>
      <c r="B4" s="67"/>
      <c r="C4" s="73"/>
      <c r="D4" s="74"/>
      <c r="E4" s="75"/>
      <c r="F4" s="60" t="s">
        <v>5</v>
      </c>
      <c r="G4" s="61" t="s">
        <v>6</v>
      </c>
    </row>
    <row r="5" spans="1:7" s="19" customFormat="1" x14ac:dyDescent="0.25">
      <c r="A5" s="68"/>
      <c r="B5" s="69"/>
      <c r="C5" s="76"/>
      <c r="D5" s="77"/>
      <c r="E5" s="78"/>
      <c r="F5" s="60" t="s">
        <v>7</v>
      </c>
      <c r="G5" s="61" t="s">
        <v>8</v>
      </c>
    </row>
    <row r="6" spans="1:7" s="19" customFormat="1" ht="15" customHeight="1" x14ac:dyDescent="0.25">
      <c r="A6" s="20"/>
      <c r="B6" s="21"/>
      <c r="C6" s="22"/>
      <c r="D6" s="22"/>
      <c r="E6" s="22"/>
      <c r="F6" s="22"/>
      <c r="G6" s="23"/>
    </row>
    <row r="7" spans="1:7" s="19" customFormat="1" ht="15" customHeight="1" x14ac:dyDescent="0.25">
      <c r="A7" s="20"/>
      <c r="G7" s="24" t="s">
        <v>9</v>
      </c>
    </row>
    <row r="8" spans="1:7" s="19" customFormat="1" x14ac:dyDescent="0.25">
      <c r="A8" s="20"/>
      <c r="G8" s="24"/>
    </row>
    <row r="9" spans="1:7" s="19" customFormat="1" x14ac:dyDescent="0.25">
      <c r="A9" s="20"/>
      <c r="B9" s="3" t="s">
        <v>10</v>
      </c>
      <c r="C9" s="79"/>
      <c r="D9" s="79"/>
      <c r="E9" s="34"/>
      <c r="F9" s="3" t="s">
        <v>11</v>
      </c>
      <c r="G9" s="25">
        <v>31</v>
      </c>
    </row>
    <row r="10" spans="1:7" s="19" customFormat="1" x14ac:dyDescent="0.25">
      <c r="A10" s="20"/>
      <c r="B10" s="3" t="s">
        <v>12</v>
      </c>
      <c r="C10" s="79"/>
      <c r="D10" s="79"/>
      <c r="E10" s="34"/>
      <c r="F10" s="3" t="s">
        <v>13</v>
      </c>
      <c r="G10" s="25">
        <v>31</v>
      </c>
    </row>
    <row r="11" spans="1:7" s="19" customFormat="1" x14ac:dyDescent="0.25">
      <c r="A11" s="20"/>
      <c r="B11" s="3" t="s">
        <v>14</v>
      </c>
      <c r="C11" s="80"/>
      <c r="D11" s="80"/>
      <c r="E11" s="4"/>
      <c r="F11" s="3" t="s">
        <v>15</v>
      </c>
      <c r="G11" s="26">
        <f>G9-G10</f>
        <v>0</v>
      </c>
    </row>
    <row r="12" spans="1:7" s="19" customFormat="1" ht="31.5" customHeight="1" x14ac:dyDescent="0.25">
      <c r="A12" s="20"/>
      <c r="B12" s="62" t="s">
        <v>16</v>
      </c>
      <c r="C12" s="62"/>
      <c r="D12" s="62"/>
      <c r="E12" s="62"/>
      <c r="F12" s="62"/>
      <c r="G12" s="63"/>
    </row>
    <row r="13" spans="1:7" s="19" customFormat="1" ht="31.5" customHeight="1" x14ac:dyDescent="0.25">
      <c r="A13" s="20"/>
      <c r="B13" s="62"/>
      <c r="C13" s="62"/>
      <c r="D13" s="62"/>
      <c r="E13" s="62"/>
      <c r="F13" s="62"/>
      <c r="G13" s="63"/>
    </row>
    <row r="14" spans="1:7" s="19" customFormat="1" ht="31.5" customHeight="1" x14ac:dyDescent="0.25">
      <c r="A14" s="20"/>
      <c r="B14" s="62"/>
      <c r="C14" s="62"/>
      <c r="D14" s="62"/>
      <c r="E14" s="62"/>
      <c r="F14" s="62"/>
      <c r="G14" s="63"/>
    </row>
    <row r="15" spans="1:7" s="28" customFormat="1" ht="28.5" x14ac:dyDescent="0.2">
      <c r="A15" s="27"/>
      <c r="B15" s="81" t="s">
        <v>17</v>
      </c>
      <c r="C15" s="82"/>
      <c r="D15" s="83" t="s">
        <v>18</v>
      </c>
      <c r="E15" s="84"/>
      <c r="F15" s="40" t="s">
        <v>19</v>
      </c>
      <c r="G15" s="50" t="s">
        <v>20</v>
      </c>
    </row>
    <row r="16" spans="1:7" s="19" customFormat="1" x14ac:dyDescent="0.25">
      <c r="A16" s="85" t="s">
        <v>21</v>
      </c>
      <c r="B16" s="86" t="s">
        <v>22</v>
      </c>
      <c r="C16" s="86"/>
      <c r="D16" s="87">
        <v>107.92</v>
      </c>
      <c r="E16" s="88"/>
      <c r="F16" s="5">
        <f>D16/G9*G11</f>
        <v>0</v>
      </c>
      <c r="G16" s="17">
        <f t="shared" ref="G16:G36" si="0">D16-F16</f>
        <v>107.92</v>
      </c>
    </row>
    <row r="17" spans="1:7" s="19" customFormat="1" x14ac:dyDescent="0.25">
      <c r="A17" s="85"/>
      <c r="B17" s="86" t="s">
        <v>23</v>
      </c>
      <c r="C17" s="86"/>
      <c r="D17" s="87">
        <v>1846.1</v>
      </c>
      <c r="E17" s="88"/>
      <c r="F17" s="6">
        <f>D17/G9*G11</f>
        <v>0</v>
      </c>
      <c r="G17" s="17">
        <f t="shared" si="0"/>
        <v>1846.1</v>
      </c>
    </row>
    <row r="18" spans="1:7" s="19" customFormat="1" x14ac:dyDescent="0.25">
      <c r="A18" s="85"/>
      <c r="B18" s="86" t="s">
        <v>24</v>
      </c>
      <c r="C18" s="86"/>
      <c r="D18" s="87">
        <v>11.79</v>
      </c>
      <c r="E18" s="88"/>
      <c r="F18" s="5">
        <f>D18/G9*G11</f>
        <v>0</v>
      </c>
      <c r="G18" s="17">
        <f t="shared" si="0"/>
        <v>11.79</v>
      </c>
    </row>
    <row r="19" spans="1:7" s="19" customFormat="1" x14ac:dyDescent="0.25">
      <c r="A19" s="85"/>
      <c r="B19" s="86" t="s">
        <v>25</v>
      </c>
      <c r="C19" s="86"/>
      <c r="D19" s="87">
        <v>271.26</v>
      </c>
      <c r="E19" s="88"/>
      <c r="F19" s="5">
        <f>D19/G9*G11</f>
        <v>0</v>
      </c>
      <c r="G19" s="17">
        <f t="shared" si="0"/>
        <v>271.26</v>
      </c>
    </row>
    <row r="20" spans="1:7" s="19" customFormat="1" x14ac:dyDescent="0.25">
      <c r="A20" s="85"/>
      <c r="B20" s="86" t="s">
        <v>26</v>
      </c>
      <c r="C20" s="86"/>
      <c r="D20" s="87">
        <v>0</v>
      </c>
      <c r="E20" s="88"/>
      <c r="F20" s="5">
        <f>D20/G9*G11</f>
        <v>0</v>
      </c>
      <c r="G20" s="17">
        <f t="shared" si="0"/>
        <v>0</v>
      </c>
    </row>
    <row r="21" spans="1:7" s="19" customFormat="1" x14ac:dyDescent="0.25">
      <c r="A21" s="85"/>
      <c r="B21" s="86" t="s">
        <v>27</v>
      </c>
      <c r="C21" s="86"/>
      <c r="D21" s="87">
        <v>0</v>
      </c>
      <c r="E21" s="88"/>
      <c r="F21" s="5">
        <f>D21/G9*G11</f>
        <v>0</v>
      </c>
      <c r="G21" s="17">
        <f t="shared" si="0"/>
        <v>0</v>
      </c>
    </row>
    <row r="22" spans="1:7" s="19" customFormat="1" x14ac:dyDescent="0.25">
      <c r="A22" s="85"/>
      <c r="B22" s="86" t="s">
        <v>28</v>
      </c>
      <c r="C22" s="86"/>
      <c r="D22" s="87">
        <v>0</v>
      </c>
      <c r="E22" s="88"/>
      <c r="F22" s="5">
        <f>D22/G9*G11</f>
        <v>0</v>
      </c>
      <c r="G22" s="17">
        <f t="shared" si="0"/>
        <v>0</v>
      </c>
    </row>
    <row r="23" spans="1:7" s="19" customFormat="1" x14ac:dyDescent="0.25">
      <c r="A23" s="85"/>
      <c r="B23" s="86" t="s">
        <v>29</v>
      </c>
      <c r="C23" s="86"/>
      <c r="D23" s="87">
        <v>0</v>
      </c>
      <c r="E23" s="88"/>
      <c r="F23" s="5">
        <f>D23/G9*G11</f>
        <v>0</v>
      </c>
      <c r="G23" s="17">
        <f t="shared" si="0"/>
        <v>0</v>
      </c>
    </row>
    <row r="24" spans="1:7" s="19" customFormat="1" x14ac:dyDescent="0.25">
      <c r="A24" s="85"/>
      <c r="B24" s="86" t="s">
        <v>30</v>
      </c>
      <c r="C24" s="86"/>
      <c r="D24" s="87">
        <v>0</v>
      </c>
      <c r="E24" s="88"/>
      <c r="F24" s="5">
        <f>D24/G9*G11</f>
        <v>0</v>
      </c>
      <c r="G24" s="17">
        <f t="shared" si="0"/>
        <v>0</v>
      </c>
    </row>
    <row r="25" spans="1:7" s="19" customFormat="1" x14ac:dyDescent="0.25">
      <c r="A25" s="85"/>
      <c r="B25" s="86" t="s">
        <v>34</v>
      </c>
      <c r="C25" s="86"/>
      <c r="D25" s="87">
        <v>1288.49</v>
      </c>
      <c r="E25" s="88"/>
      <c r="F25" s="5">
        <f>D25/G9*G11</f>
        <v>0</v>
      </c>
      <c r="G25" s="17">
        <f t="shared" si="0"/>
        <v>1288.49</v>
      </c>
    </row>
    <row r="26" spans="1:7" s="19" customFormat="1" x14ac:dyDescent="0.25">
      <c r="A26" s="85"/>
      <c r="B26" s="86" t="s">
        <v>31</v>
      </c>
      <c r="C26" s="86"/>
      <c r="D26" s="87">
        <v>93.37</v>
      </c>
      <c r="E26" s="88"/>
      <c r="F26" s="5">
        <f>D26/G9*G11</f>
        <v>0</v>
      </c>
      <c r="G26" s="17">
        <f t="shared" si="0"/>
        <v>93.37</v>
      </c>
    </row>
    <row r="27" spans="1:7" s="19" customFormat="1" x14ac:dyDescent="0.25">
      <c r="A27" s="85"/>
      <c r="B27" s="89" t="s">
        <v>32</v>
      </c>
      <c r="C27" s="90"/>
      <c r="D27" s="87">
        <v>284.38</v>
      </c>
      <c r="E27" s="88"/>
      <c r="F27" s="5">
        <f>D27</f>
        <v>284.38</v>
      </c>
      <c r="G27" s="17">
        <f>D27-F27</f>
        <v>0</v>
      </c>
    </row>
    <row r="28" spans="1:7" s="19" customFormat="1" x14ac:dyDescent="0.25">
      <c r="A28" s="85"/>
      <c r="B28" s="86" t="s">
        <v>33</v>
      </c>
      <c r="C28" s="86"/>
      <c r="D28" s="87">
        <v>1165.25</v>
      </c>
      <c r="E28" s="88"/>
      <c r="F28" s="5">
        <f>D28/G9*G11</f>
        <v>0</v>
      </c>
      <c r="G28" s="17">
        <f t="shared" si="0"/>
        <v>1165.25</v>
      </c>
    </row>
    <row r="29" spans="1:7" s="19" customFormat="1" x14ac:dyDescent="0.25">
      <c r="A29" s="85"/>
      <c r="B29" s="86" t="s">
        <v>35</v>
      </c>
      <c r="C29" s="86"/>
      <c r="D29" s="87">
        <v>0</v>
      </c>
      <c r="E29" s="88"/>
      <c r="F29" s="5">
        <f>D29/G9*G11</f>
        <v>0</v>
      </c>
      <c r="G29" s="17">
        <f t="shared" si="0"/>
        <v>0</v>
      </c>
    </row>
    <row r="30" spans="1:7" s="19" customFormat="1" x14ac:dyDescent="0.25">
      <c r="A30" s="85"/>
      <c r="B30" s="86" t="s">
        <v>36</v>
      </c>
      <c r="C30" s="86"/>
      <c r="D30" s="87">
        <v>862.73</v>
      </c>
      <c r="E30" s="88"/>
      <c r="F30" s="5">
        <f>D30/G9*G11</f>
        <v>0</v>
      </c>
      <c r="G30" s="17">
        <f t="shared" si="0"/>
        <v>862.73</v>
      </c>
    </row>
    <row r="31" spans="1:7" s="19" customFormat="1" x14ac:dyDescent="0.25">
      <c r="A31" s="85"/>
      <c r="B31" s="86" t="s">
        <v>37</v>
      </c>
      <c r="C31" s="86"/>
      <c r="D31" s="87">
        <v>0</v>
      </c>
      <c r="E31" s="88"/>
      <c r="F31" s="5">
        <f>D31/G9*G11</f>
        <v>0</v>
      </c>
      <c r="G31" s="17">
        <f t="shared" si="0"/>
        <v>0</v>
      </c>
    </row>
    <row r="32" spans="1:7" s="19" customFormat="1" x14ac:dyDescent="0.25">
      <c r="A32" s="85"/>
      <c r="B32" s="89" t="s">
        <v>38</v>
      </c>
      <c r="C32" s="90"/>
      <c r="D32" s="87">
        <v>0</v>
      </c>
      <c r="E32" s="88"/>
      <c r="F32" s="5">
        <f>D32</f>
        <v>0</v>
      </c>
      <c r="G32" s="17">
        <f t="shared" si="0"/>
        <v>0</v>
      </c>
    </row>
    <row r="33" spans="1:7" s="19" customFormat="1" x14ac:dyDescent="0.25">
      <c r="A33" s="85"/>
      <c r="B33" s="86" t="s">
        <v>39</v>
      </c>
      <c r="C33" s="86"/>
      <c r="D33" s="87">
        <v>0</v>
      </c>
      <c r="E33" s="88"/>
      <c r="F33" s="5">
        <f>D33/G9*G11</f>
        <v>0</v>
      </c>
      <c r="G33" s="17">
        <f t="shared" si="0"/>
        <v>0</v>
      </c>
    </row>
    <row r="34" spans="1:7" s="19" customFormat="1" x14ac:dyDescent="0.25">
      <c r="A34" s="85"/>
      <c r="B34" s="86" t="s">
        <v>40</v>
      </c>
      <c r="C34" s="86"/>
      <c r="D34" s="87">
        <v>0</v>
      </c>
      <c r="E34" s="88"/>
      <c r="F34" s="5">
        <f>D34</f>
        <v>0</v>
      </c>
      <c r="G34" s="17">
        <f t="shared" si="0"/>
        <v>0</v>
      </c>
    </row>
    <row r="35" spans="1:7" s="19" customFormat="1" x14ac:dyDescent="0.25">
      <c r="A35" s="85"/>
      <c r="B35" s="86" t="s">
        <v>41</v>
      </c>
      <c r="C35" s="86"/>
      <c r="D35" s="93">
        <f>D48</f>
        <v>374.26</v>
      </c>
      <c r="E35" s="94"/>
      <c r="F35" s="5">
        <f>F48</f>
        <v>0</v>
      </c>
      <c r="G35" s="17">
        <f t="shared" si="0"/>
        <v>374.26</v>
      </c>
    </row>
    <row r="36" spans="1:7" s="19" customFormat="1" x14ac:dyDescent="0.25">
      <c r="A36" s="85"/>
      <c r="B36" s="86" t="s">
        <v>42</v>
      </c>
      <c r="C36" s="86"/>
      <c r="D36" s="93">
        <f>D52</f>
        <v>255.17</v>
      </c>
      <c r="E36" s="94"/>
      <c r="F36" s="5">
        <f>D36</f>
        <v>255.17</v>
      </c>
      <c r="G36" s="17">
        <f t="shared" si="0"/>
        <v>0</v>
      </c>
    </row>
    <row r="37" spans="1:7" s="19" customFormat="1" ht="15" customHeight="1" x14ac:dyDescent="0.25">
      <c r="A37" s="85"/>
      <c r="B37" s="95" t="s">
        <v>66</v>
      </c>
      <c r="C37" s="95"/>
      <c r="D37" s="96">
        <v>0</v>
      </c>
      <c r="E37" s="96"/>
      <c r="F37" s="35">
        <f>G53</f>
        <v>0</v>
      </c>
      <c r="G37" s="51">
        <f>D37-F37</f>
        <v>0</v>
      </c>
    </row>
    <row r="38" spans="1:7" s="19" customFormat="1" x14ac:dyDescent="0.25">
      <c r="A38" s="85"/>
      <c r="C38" s="41" t="s">
        <v>43</v>
      </c>
      <c r="D38" s="97">
        <f>SUM(D16:D36)</f>
        <v>6560.7199999999993</v>
      </c>
      <c r="E38" s="98"/>
      <c r="F38" s="42">
        <f>SUM(F16:F37)</f>
        <v>539.54999999999995</v>
      </c>
      <c r="G38" s="52">
        <f>SUM(G16:G37)</f>
        <v>6021.17</v>
      </c>
    </row>
    <row r="39" spans="1:7" s="19" customFormat="1" x14ac:dyDescent="0.25">
      <c r="A39" s="20"/>
      <c r="C39" s="43"/>
      <c r="D39" s="44"/>
      <c r="E39" s="44"/>
      <c r="F39" s="45"/>
      <c r="G39" s="53"/>
    </row>
    <row r="40" spans="1:7" s="19" customFormat="1" x14ac:dyDescent="0.25">
      <c r="A40" s="20"/>
      <c r="B40" s="117" t="s">
        <v>44</v>
      </c>
      <c r="C40" s="117"/>
      <c r="D40" s="7">
        <v>30</v>
      </c>
      <c r="E40" s="117" t="s">
        <v>45</v>
      </c>
      <c r="F40" s="117"/>
      <c r="G40" s="17">
        <f>(F16+F18+F17+F31+F19+F29-F49-F53-F54)/100*15</f>
        <v>-25.518000000000001</v>
      </c>
    </row>
    <row r="41" spans="1:7" s="19" customFormat="1" ht="28.5" x14ac:dyDescent="0.25">
      <c r="A41" s="20"/>
      <c r="B41" s="81" t="s">
        <v>17</v>
      </c>
      <c r="C41" s="82"/>
      <c r="D41" s="40" t="s">
        <v>18</v>
      </c>
      <c r="E41" s="40"/>
      <c r="F41" s="40" t="s">
        <v>19</v>
      </c>
      <c r="G41" s="50" t="s">
        <v>20</v>
      </c>
    </row>
    <row r="42" spans="1:7" s="28" customFormat="1" x14ac:dyDescent="0.25">
      <c r="A42" s="20"/>
      <c r="B42" s="86" t="s">
        <v>47</v>
      </c>
      <c r="C42" s="86"/>
      <c r="D42" s="118">
        <v>152.21</v>
      </c>
      <c r="E42" s="118"/>
      <c r="F42" s="119">
        <f>IF((D42&gt;G40),0,(G40-D42))</f>
        <v>0</v>
      </c>
      <c r="G42" s="91">
        <f>E43-F42</f>
        <v>199.94</v>
      </c>
    </row>
    <row r="43" spans="1:7" s="19" customFormat="1" x14ac:dyDescent="0.25">
      <c r="A43" s="102" t="s">
        <v>46</v>
      </c>
      <c r="B43" s="86" t="s">
        <v>48</v>
      </c>
      <c r="C43" s="86"/>
      <c r="D43" s="8">
        <f>D42+E43</f>
        <v>352.15</v>
      </c>
      <c r="E43" s="9">
        <v>199.94</v>
      </c>
      <c r="F43" s="120"/>
      <c r="G43" s="92"/>
    </row>
    <row r="44" spans="1:7" s="19" customFormat="1" x14ac:dyDescent="0.25">
      <c r="A44" s="103"/>
      <c r="B44" s="86" t="s">
        <v>49</v>
      </c>
      <c r="C44" s="86"/>
      <c r="D44" s="87">
        <v>45.02</v>
      </c>
      <c r="E44" s="88"/>
      <c r="F44" s="5">
        <f>(F16+F17+F18+F19+F20+F21+F22+F23+F24+F25+F26+F27+F28+F29+F30+F31+F32)/1000*7.59</f>
        <v>2.1584441999999999</v>
      </c>
      <c r="G44" s="17">
        <f>D44-F44</f>
        <v>42.861555800000005</v>
      </c>
    </row>
    <row r="45" spans="1:7" s="19" customFormat="1" x14ac:dyDescent="0.25">
      <c r="A45" s="103"/>
      <c r="B45" s="105" t="s">
        <v>50</v>
      </c>
      <c r="C45" s="107"/>
      <c r="D45" s="10">
        <f>ROUND(SUM((D44+E43)),2)</f>
        <v>244.96</v>
      </c>
      <c r="E45" s="10">
        <f>IF((F42&gt;E43),0,(E43-F42))</f>
        <v>199.94</v>
      </c>
      <c r="F45" s="11">
        <f>SUM(F42:F44)</f>
        <v>2.1584441999999999</v>
      </c>
      <c r="G45" s="29">
        <f>SUM(G42:G44)</f>
        <v>242.80155580000002</v>
      </c>
    </row>
    <row r="46" spans="1:7" s="19" customFormat="1" x14ac:dyDescent="0.25">
      <c r="A46" s="103"/>
      <c r="B46" s="105" t="s">
        <v>51</v>
      </c>
      <c r="C46" s="106"/>
      <c r="D46" s="106"/>
      <c r="E46" s="106"/>
      <c r="F46" s="107"/>
      <c r="G46" s="29">
        <f>G45</f>
        <v>242.80155580000002</v>
      </c>
    </row>
    <row r="47" spans="1:7" s="19" customFormat="1" ht="28.5" x14ac:dyDescent="0.25">
      <c r="A47" s="103"/>
      <c r="B47" s="81" t="s">
        <v>17</v>
      </c>
      <c r="C47" s="82"/>
      <c r="D47" s="40" t="s">
        <v>18</v>
      </c>
      <c r="E47" s="40"/>
      <c r="F47" s="40" t="s">
        <v>19</v>
      </c>
      <c r="G47" s="50" t="s">
        <v>20</v>
      </c>
    </row>
    <row r="48" spans="1:7" s="28" customFormat="1" x14ac:dyDescent="0.25">
      <c r="A48" s="103"/>
      <c r="B48" s="86" t="s">
        <v>41</v>
      </c>
      <c r="C48" s="86"/>
      <c r="D48" s="87">
        <v>374.26</v>
      </c>
      <c r="E48" s="88"/>
      <c r="F48" s="6">
        <f>D48/D40*G11</f>
        <v>0</v>
      </c>
      <c r="G48" s="17">
        <f>D48-F48</f>
        <v>374.26</v>
      </c>
    </row>
    <row r="49" spans="1:7" s="19" customFormat="1" x14ac:dyDescent="0.25">
      <c r="A49" s="103"/>
      <c r="B49" s="86" t="s">
        <v>52</v>
      </c>
      <c r="C49" s="86"/>
      <c r="D49" s="87">
        <v>306.20999999999998</v>
      </c>
      <c r="E49" s="88"/>
      <c r="F49" s="6">
        <f>D49/D40*G11</f>
        <v>0</v>
      </c>
      <c r="G49" s="17">
        <f>D49-F49</f>
        <v>306.20999999999998</v>
      </c>
    </row>
    <row r="50" spans="1:7" s="19" customFormat="1" ht="15" customHeight="1" x14ac:dyDescent="0.25">
      <c r="A50" s="103"/>
      <c r="B50" s="83" t="s">
        <v>53</v>
      </c>
      <c r="C50" s="99"/>
      <c r="D50" s="99"/>
      <c r="E50" s="99"/>
      <c r="F50" s="84"/>
      <c r="G50" s="54">
        <f>SUM(G48:G49)</f>
        <v>680.47</v>
      </c>
    </row>
    <row r="51" spans="1:7" s="19" customFormat="1" ht="15" customHeight="1" x14ac:dyDescent="0.25">
      <c r="A51" s="103"/>
      <c r="B51" s="83" t="s">
        <v>56</v>
      </c>
      <c r="C51" s="99"/>
      <c r="D51" s="99"/>
      <c r="E51" s="99"/>
      <c r="F51" s="84"/>
      <c r="G51" s="55">
        <f>G46+G50</f>
        <v>923.27155579999999</v>
      </c>
    </row>
    <row r="52" spans="1:7" s="19" customFormat="1" ht="15" customHeight="1" x14ac:dyDescent="0.25">
      <c r="A52" s="103"/>
      <c r="B52" s="100" t="s">
        <v>67</v>
      </c>
      <c r="C52" s="101"/>
      <c r="D52" s="113">
        <v>255.17</v>
      </c>
      <c r="E52" s="114"/>
      <c r="F52" s="36">
        <f>D52</f>
        <v>255.17</v>
      </c>
      <c r="G52" s="56">
        <f>D52-F52</f>
        <v>0</v>
      </c>
    </row>
    <row r="53" spans="1:7" s="19" customFormat="1" ht="32.25" customHeight="1" x14ac:dyDescent="0.25">
      <c r="A53" s="103"/>
      <c r="B53" s="100" t="s">
        <v>68</v>
      </c>
      <c r="C53" s="101"/>
      <c r="D53" s="113">
        <v>170.12</v>
      </c>
      <c r="E53" s="114"/>
      <c r="F53" s="37">
        <f>D53</f>
        <v>170.12</v>
      </c>
      <c r="G53" s="57">
        <f>D53-F53</f>
        <v>0</v>
      </c>
    </row>
    <row r="54" spans="1:7" s="19" customFormat="1" x14ac:dyDescent="0.25">
      <c r="A54" s="103"/>
      <c r="B54" s="89" t="s">
        <v>54</v>
      </c>
      <c r="C54" s="90"/>
      <c r="D54" s="87">
        <v>0</v>
      </c>
      <c r="E54" s="88"/>
      <c r="F54" s="3">
        <f>D54</f>
        <v>0</v>
      </c>
      <c r="G54" s="26">
        <v>0</v>
      </c>
    </row>
    <row r="55" spans="1:7" s="19" customFormat="1" x14ac:dyDescent="0.25">
      <c r="A55" s="104"/>
      <c r="B55" s="89" t="s">
        <v>69</v>
      </c>
      <c r="C55" s="90"/>
      <c r="D55" s="87">
        <v>102</v>
      </c>
      <c r="E55" s="88"/>
      <c r="F55" s="3">
        <f>D55</f>
        <v>102</v>
      </c>
      <c r="G55" s="26">
        <v>0</v>
      </c>
    </row>
    <row r="56" spans="1:7" s="19" customFormat="1" x14ac:dyDescent="0.25">
      <c r="A56" s="20"/>
      <c r="C56" s="46" t="s">
        <v>55</v>
      </c>
      <c r="D56" s="115">
        <f>E43+D44+D48+D49+D52+D53+D54+D55</f>
        <v>1452.7200000000003</v>
      </c>
      <c r="E56" s="116"/>
      <c r="F56" s="11"/>
      <c r="G56" s="29"/>
    </row>
    <row r="57" spans="1:7" s="19" customFormat="1" ht="15.75" thickBot="1" x14ac:dyDescent="0.3">
      <c r="A57" s="30"/>
      <c r="B57" s="1"/>
      <c r="C57" s="1"/>
      <c r="D57" s="1"/>
      <c r="E57" s="1"/>
      <c r="F57" s="1"/>
      <c r="G57" s="1"/>
    </row>
    <row r="58" spans="1:7" s="19" customFormat="1" x14ac:dyDescent="0.25">
      <c r="A58" s="31"/>
      <c r="B58" s="121" t="s">
        <v>57</v>
      </c>
      <c r="C58" s="121"/>
      <c r="D58" s="122">
        <f>D38-D56</f>
        <v>5107.9999999999991</v>
      </c>
      <c r="E58" s="122"/>
      <c r="F58" s="1"/>
      <c r="G58" s="1"/>
    </row>
    <row r="59" spans="1:7" s="19" customFormat="1" x14ac:dyDescent="0.25">
      <c r="A59" s="31"/>
      <c r="B59" s="1"/>
      <c r="C59" s="1"/>
      <c r="D59" s="1"/>
      <c r="E59" s="1"/>
      <c r="F59" s="1"/>
      <c r="G59" s="1"/>
    </row>
    <row r="60" spans="1:7" s="19" customFormat="1" x14ac:dyDescent="0.25">
      <c r="A60" s="31"/>
      <c r="B60" s="123" t="s">
        <v>58</v>
      </c>
      <c r="C60" s="123"/>
      <c r="D60" s="124">
        <f>G38-G51</f>
        <v>5097.8984442000001</v>
      </c>
      <c r="E60" s="124"/>
      <c r="F60" s="1"/>
      <c r="G60" s="1"/>
    </row>
    <row r="61" spans="1:7" s="19" customFormat="1" ht="15.75" thickBot="1" x14ac:dyDescent="0.3">
      <c r="A61" s="31"/>
      <c r="B61" s="1"/>
      <c r="C61" s="1"/>
      <c r="D61" s="1"/>
      <c r="E61" s="1"/>
      <c r="F61" s="1"/>
      <c r="G61" s="1"/>
    </row>
    <row r="62" spans="1:7" s="19" customFormat="1" ht="15.75" thickBot="1" x14ac:dyDescent="0.3">
      <c r="A62" s="31"/>
      <c r="B62" s="108" t="s">
        <v>59</v>
      </c>
      <c r="C62" s="109"/>
      <c r="D62" s="109"/>
      <c r="E62" s="110"/>
      <c r="F62" s="1"/>
      <c r="G62" s="1"/>
    </row>
    <row r="63" spans="1:7" s="19" customFormat="1" x14ac:dyDescent="0.25">
      <c r="A63" s="31"/>
      <c r="B63" s="12" t="s">
        <v>60</v>
      </c>
      <c r="C63" s="47" t="s">
        <v>12</v>
      </c>
      <c r="D63" s="13" t="s">
        <v>61</v>
      </c>
      <c r="E63" s="14">
        <f>D60</f>
        <v>5097.8984442000001</v>
      </c>
      <c r="F63" s="1"/>
      <c r="G63" s="1"/>
    </row>
    <row r="64" spans="1:7" s="19" customFormat="1" x14ac:dyDescent="0.25">
      <c r="A64" s="31"/>
      <c r="B64" s="15" t="s">
        <v>60</v>
      </c>
      <c r="C64" s="48">
        <v>5580319184</v>
      </c>
      <c r="D64" s="16" t="s">
        <v>70</v>
      </c>
      <c r="E64" s="17">
        <f>G46</f>
        <v>242.80155580000002</v>
      </c>
      <c r="F64" s="1"/>
      <c r="G64" s="1"/>
    </row>
    <row r="65" spans="1:7" s="19" customFormat="1" ht="15.75" thickBot="1" x14ac:dyDescent="0.3">
      <c r="A65" s="31"/>
      <c r="B65" s="18" t="s">
        <v>60</v>
      </c>
      <c r="C65" s="49">
        <v>7750409379</v>
      </c>
      <c r="D65" s="38" t="s">
        <v>62</v>
      </c>
      <c r="E65" s="39">
        <f>G50</f>
        <v>680.47</v>
      </c>
      <c r="F65" s="1"/>
      <c r="G65" s="1"/>
    </row>
    <row r="66" spans="1:7" s="19" customFormat="1" x14ac:dyDescent="0.25">
      <c r="A66" s="31"/>
      <c r="B66" s="1"/>
      <c r="C66" s="111" t="s">
        <v>71</v>
      </c>
      <c r="D66" s="112"/>
      <c r="E66" s="5">
        <f>SUM(E63:E65)</f>
        <v>6021.17</v>
      </c>
      <c r="F66" s="1"/>
      <c r="G66" s="1"/>
    </row>
    <row r="67" spans="1:7" s="19" customFormat="1" x14ac:dyDescent="0.25">
      <c r="A67" s="31"/>
      <c r="C67" s="32"/>
      <c r="E67" s="33"/>
    </row>
    <row r="68" spans="1:7" s="19" customFormat="1" x14ac:dyDescent="0.25">
      <c r="A68" s="31"/>
    </row>
    <row r="69" spans="1:7" x14ac:dyDescent="0.25">
      <c r="A69" s="22"/>
      <c r="B69" s="2"/>
      <c r="C69" s="2"/>
      <c r="D69" s="2"/>
      <c r="E69" s="2"/>
      <c r="F69" s="2"/>
      <c r="G69" s="2"/>
    </row>
    <row r="72" spans="1:7" x14ac:dyDescent="0.25">
      <c r="C72" s="1" t="s">
        <v>63</v>
      </c>
    </row>
  </sheetData>
  <mergeCells count="89">
    <mergeCell ref="B27:C27"/>
    <mergeCell ref="B30:C30"/>
    <mergeCell ref="B40:C40"/>
    <mergeCell ref="E40:F40"/>
    <mergeCell ref="D42:E42"/>
    <mergeCell ref="F42:F43"/>
    <mergeCell ref="B62:E62"/>
    <mergeCell ref="C66:D66"/>
    <mergeCell ref="B52:C52"/>
    <mergeCell ref="D52:E52"/>
    <mergeCell ref="B54:C54"/>
    <mergeCell ref="D54:E54"/>
    <mergeCell ref="B55:C55"/>
    <mergeCell ref="D55:E55"/>
    <mergeCell ref="D56:E56"/>
    <mergeCell ref="D53:E53"/>
    <mergeCell ref="B58:C58"/>
    <mergeCell ref="D58:E58"/>
    <mergeCell ref="B60:C60"/>
    <mergeCell ref="D60:E60"/>
    <mergeCell ref="B51:F51"/>
    <mergeCell ref="B53:C53"/>
    <mergeCell ref="B42:C42"/>
    <mergeCell ref="A43:A55"/>
    <mergeCell ref="B43:C43"/>
    <mergeCell ref="B48:C48"/>
    <mergeCell ref="B49:C49"/>
    <mergeCell ref="D49:E49"/>
    <mergeCell ref="D44:E44"/>
    <mergeCell ref="B46:F46"/>
    <mergeCell ref="B47:C47"/>
    <mergeCell ref="D48:E48"/>
    <mergeCell ref="B50:F50"/>
    <mergeCell ref="B44:C44"/>
    <mergeCell ref="B45:C45"/>
    <mergeCell ref="G42:G43"/>
    <mergeCell ref="B41:C41"/>
    <mergeCell ref="B34:C34"/>
    <mergeCell ref="D34:E34"/>
    <mergeCell ref="B35:C35"/>
    <mergeCell ref="D35:E35"/>
    <mergeCell ref="B36:C36"/>
    <mergeCell ref="D36:E36"/>
    <mergeCell ref="B37:C37"/>
    <mergeCell ref="D37:E37"/>
    <mergeCell ref="D38:E38"/>
    <mergeCell ref="B25:C25"/>
    <mergeCell ref="D25:E25"/>
    <mergeCell ref="B33:C33"/>
    <mergeCell ref="D33:E33"/>
    <mergeCell ref="B26:C26"/>
    <mergeCell ref="D26:E26"/>
    <mergeCell ref="D27:E27"/>
    <mergeCell ref="B28:C28"/>
    <mergeCell ref="D28:E28"/>
    <mergeCell ref="B29:C29"/>
    <mergeCell ref="D29:E29"/>
    <mergeCell ref="D30:E30"/>
    <mergeCell ref="B31:C31"/>
    <mergeCell ref="D31:E31"/>
    <mergeCell ref="B32:C32"/>
    <mergeCell ref="D32:E32"/>
    <mergeCell ref="D23:E23"/>
    <mergeCell ref="B24:C24"/>
    <mergeCell ref="D24:E24"/>
    <mergeCell ref="B22:C22"/>
    <mergeCell ref="D22:E22"/>
    <mergeCell ref="B15:C15"/>
    <mergeCell ref="D15:E15"/>
    <mergeCell ref="A16:A38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3:C23"/>
    <mergeCell ref="B12:G14"/>
    <mergeCell ref="A1:B5"/>
    <mergeCell ref="C1:E5"/>
    <mergeCell ref="C9:D9"/>
    <mergeCell ref="C10:D10"/>
    <mergeCell ref="C11:D11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2019-08-06T12:38:07Z</dcterms:modified>
</cp:coreProperties>
</file>